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120" windowHeight="8000" activeTab="0"/>
  </bookViews>
  <sheets>
    <sheet name="Descriptive Statistics" sheetId="1" r:id="rId1"/>
    <sheet name="Example" sheetId="2" r:id="rId2"/>
  </sheets>
  <definedNames>
    <definedName name="_xlnm.Print_Area" localSheetId="0">'Descriptive Statistics'!$A$64:$I$101</definedName>
  </definedNames>
  <calcPr fullCalcOnLoad="1"/>
</workbook>
</file>

<file path=xl/sharedStrings.xml><?xml version="1.0" encoding="utf-8"?>
<sst xmlns="http://schemas.openxmlformats.org/spreadsheetml/2006/main" count="96" uniqueCount="95">
  <si>
    <t>TOTAL</t>
  </si>
  <si>
    <t>TOTALSS</t>
  </si>
  <si>
    <t>Sum</t>
  </si>
  <si>
    <t>Mean</t>
  </si>
  <si>
    <t>Result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</si>
  <si>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</si>
  <si>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</si>
  <si>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</si>
  <si>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</si>
  <si>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</si>
  <si>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</si>
  <si>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</si>
  <si>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Count</t>
  </si>
  <si>
    <t>1st quartile</t>
  </si>
  <si>
    <t>upper 95% mean</t>
  </si>
  <si>
    <t>lower 95% mean</t>
  </si>
  <si>
    <t>Descriptive Statistics</t>
  </si>
  <si>
    <t>Moments</t>
  </si>
  <si>
    <t>Quantiles</t>
  </si>
  <si>
    <t>Min</t>
  </si>
  <si>
    <t>Max</t>
  </si>
  <si>
    <t>2nd quartille</t>
  </si>
  <si>
    <t>CV</t>
  </si>
  <si>
    <t>V1</t>
  </si>
  <si>
    <t>V2</t>
  </si>
  <si>
    <t>V3</t>
  </si>
  <si>
    <t>V4</t>
  </si>
  <si>
    <t>V5</t>
  </si>
  <si>
    <t>V6</t>
  </si>
  <si>
    <t>Obs.1</t>
  </si>
  <si>
    <t>Obs.2</t>
  </si>
  <si>
    <t>Obs.3</t>
  </si>
  <si>
    <t>Obs.4</t>
  </si>
  <si>
    <t>Obs.5</t>
  </si>
  <si>
    <t>Obs.6</t>
  </si>
  <si>
    <t>Obs.7</t>
  </si>
  <si>
    <t>Obs.8</t>
  </si>
  <si>
    <t>Obs.9</t>
  </si>
  <si>
    <t>Obs.10</t>
  </si>
  <si>
    <t>Obs.11</t>
  </si>
  <si>
    <t>Obs.12</t>
  </si>
  <si>
    <t>Obs.13</t>
  </si>
  <si>
    <t>Obs.14</t>
  </si>
  <si>
    <t>Obs.15</t>
  </si>
  <si>
    <t>Obs.16</t>
  </si>
  <si>
    <t>Obs.17</t>
  </si>
  <si>
    <t>Obs.18</t>
  </si>
  <si>
    <t>Obs.19</t>
  </si>
  <si>
    <t>Obs.20</t>
  </si>
  <si>
    <t>Obs.21</t>
  </si>
  <si>
    <t>Obs.22</t>
  </si>
  <si>
    <t>Obs.23</t>
  </si>
  <si>
    <t>Obs.24</t>
  </si>
  <si>
    <t>Obs.25</t>
  </si>
  <si>
    <t>Obs.26</t>
  </si>
  <si>
    <t>Obs.27</t>
  </si>
  <si>
    <t>Obs.28</t>
  </si>
  <si>
    <t>Obs.29</t>
  </si>
  <si>
    <t>Obs.30</t>
  </si>
  <si>
    <t>Obs.31</t>
  </si>
  <si>
    <t>Obs.32</t>
  </si>
  <si>
    <t>Obs.33</t>
  </si>
  <si>
    <t>Obs.34</t>
  </si>
  <si>
    <t>Obs.35</t>
  </si>
  <si>
    <t>Obs.36</t>
  </si>
  <si>
    <t>Obs.37</t>
  </si>
  <si>
    <t>Obs.38</t>
  </si>
  <si>
    <t>Obs.39</t>
  </si>
  <si>
    <t>Obs.40</t>
  </si>
  <si>
    <t>Obs.41</t>
  </si>
  <si>
    <t>Obs.42</t>
  </si>
  <si>
    <t>Obs.43</t>
  </si>
  <si>
    <t>Obs.44</t>
  </si>
  <si>
    <t>Obs.45</t>
  </si>
  <si>
    <t>Obs.46</t>
  </si>
  <si>
    <t>Variable Name</t>
  </si>
  <si>
    <t>3nd quartille</t>
  </si>
  <si>
    <t>Z value of Skew</t>
  </si>
  <si>
    <t>Z value of Kurtosis</t>
  </si>
  <si>
    <t>ND - Normally Distributed</t>
  </si>
  <si>
    <t>NND - Not Normally Distributed</t>
  </si>
  <si>
    <t>Standard Errors</t>
  </si>
  <si>
    <t>S E of Mean</t>
  </si>
  <si>
    <t>S E of Skewness</t>
  </si>
  <si>
    <t>S E of Kurtosis</t>
  </si>
  <si>
    <t>* conditions Apply</t>
  </si>
  <si>
    <t>Variables -&gt;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</si>
  <si>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</si>
  <si>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</si>
  <si>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</si>
  <si>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4</t>
    </r>
  </si>
  <si>
    <r>
      <t>D</t>
    </r>
    <r>
      <rPr>
        <b/>
        <sz val="11"/>
        <color indexed="10"/>
        <rFont val="Symbol"/>
        <family val="1"/>
      </rPr>
      <t>´</t>
    </r>
    <r>
      <rPr>
        <b/>
        <sz val="11"/>
        <color indexed="10"/>
        <rFont val="Arial"/>
        <family val="2"/>
      </rPr>
      <t>D Statfield</t>
    </r>
  </si>
  <si>
    <r>
      <t>Developed by:</t>
    </r>
    <r>
      <rPr>
        <b/>
        <sz val="11"/>
        <color indexed="10"/>
        <rFont val="Calibri"/>
        <family val="2"/>
      </rPr>
      <t xml:space="preserve"> Prof. Debasis Bhattacharya &amp; Dr D S Dhakre,  Visva-Bharati</t>
    </r>
  </si>
  <si>
    <t>Prof. Debasis Bhattacharya &amp; Dr D S Dhakre,  Visva-Bharati</t>
  </si>
  <si>
    <r>
      <t>D</t>
    </r>
    <r>
      <rPr>
        <sz val="11"/>
        <color indexed="8"/>
        <rFont val="Symbol"/>
        <family val="1"/>
      </rPr>
      <t>´</t>
    </r>
    <r>
      <rPr>
        <sz val="11"/>
        <color indexed="8"/>
        <rFont val="Arial"/>
        <family val="2"/>
      </rPr>
      <t>D Statfield</t>
    </r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</si>
</sst>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"/>
    <numFmt numFmtId="180" formatCode="0.00000"/>
    <numFmt numFmtId="181" formatCode="0.000"/>
    <numFmt numFmtId="182" formatCode="0.0%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Symbol"/>
      <family val="1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9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2" fillId="33" borderId="0" xfId="0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Border="1" applyAlignment="1" applyProtection="1">
      <alignment horizontal="right"/>
      <protection hidden="1"/>
    </xf>
    <xf numFmtId="2" fontId="0" fillId="2" borderId="0" xfId="0" applyNumberForma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2" fillId="2" borderId="0" xfId="0" applyFont="1" applyFill="1" applyBorder="1" applyAlignment="1" applyProtection="1">
      <alignment horizontal="center"/>
      <protection hidden="1"/>
    </xf>
    <xf numFmtId="0" fontId="57" fillId="2" borderId="0" xfId="0" applyFont="1" applyFill="1" applyBorder="1" applyAlignment="1" applyProtection="1">
      <alignment horizontal="left"/>
      <protection hidden="1"/>
    </xf>
    <xf numFmtId="0" fontId="58" fillId="2" borderId="0" xfId="0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1" fontId="60" fillId="33" borderId="11" xfId="0" applyNumberFormat="1" applyFont="1" applyFill="1" applyBorder="1" applyAlignment="1" applyProtection="1">
      <alignment horizontal="center"/>
      <protection hidden="1"/>
    </xf>
    <xf numFmtId="1" fontId="60" fillId="3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42" fillId="33" borderId="0" xfId="0" applyFont="1" applyFill="1" applyBorder="1" applyAlignment="1" applyProtection="1">
      <alignment horizont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/>
      <protection hidden="1"/>
    </xf>
    <xf numFmtId="1" fontId="3" fillId="2" borderId="14" xfId="0" applyNumberFormat="1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61" fillId="0" borderId="21" xfId="0" applyFont="1" applyFill="1" applyBorder="1" applyAlignment="1" applyProtection="1">
      <alignment/>
      <protection hidden="1"/>
    </xf>
    <xf numFmtId="0" fontId="34" fillId="34" borderId="21" xfId="0" applyFont="1" applyFill="1" applyBorder="1" applyAlignment="1" applyProtection="1">
      <alignment vertical="center" wrapText="1"/>
      <protection hidden="1"/>
    </xf>
    <xf numFmtId="0" fontId="34" fillId="34" borderId="21" xfId="0" applyFont="1" applyFill="1" applyBorder="1" applyAlignment="1" applyProtection="1">
      <alignment horizontal="center" vertical="center" wrapText="1"/>
      <protection hidden="1"/>
    </xf>
    <xf numFmtId="0" fontId="61" fillId="0" borderId="21" xfId="0" applyFont="1" applyBorder="1" applyAlignment="1" applyProtection="1">
      <alignment horizontal="center" vertical="center" wrapText="1"/>
      <protection hidden="1"/>
    </xf>
    <xf numFmtId="0" fontId="61" fillId="34" borderId="21" xfId="0" applyFont="1" applyFill="1" applyBorder="1" applyAlignment="1" applyProtection="1">
      <alignment horizontal="center" vertical="center" wrapText="1"/>
      <protection hidden="1"/>
    </xf>
    <xf numFmtId="0" fontId="34" fillId="34" borderId="21" xfId="0" applyFont="1" applyFill="1" applyBorder="1" applyAlignment="1" applyProtection="1">
      <alignment horizontal="left"/>
      <protection hidden="1"/>
    </xf>
    <xf numFmtId="2" fontId="34" fillId="34" borderId="21" xfId="0" applyNumberFormat="1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34" fillId="34" borderId="21" xfId="0" applyNumberFormat="1" applyFont="1" applyFill="1" applyBorder="1" applyAlignment="1" applyProtection="1">
      <alignment horizontal="center"/>
      <protection hidden="1"/>
    </xf>
    <xf numFmtId="0" fontId="61" fillId="0" borderId="21" xfId="0" applyFont="1" applyBorder="1" applyAlignment="1" applyProtection="1">
      <alignment/>
      <protection hidden="1"/>
    </xf>
    <xf numFmtId="0" fontId="62" fillId="34" borderId="23" xfId="0" applyFont="1" applyFill="1" applyBorder="1" applyAlignment="1" applyProtection="1">
      <alignment/>
      <protection hidden="1"/>
    </xf>
    <xf numFmtId="0" fontId="61" fillId="34" borderId="23" xfId="0" applyFont="1" applyFill="1" applyBorder="1" applyAlignment="1" applyProtection="1">
      <alignment/>
      <protection hidden="1"/>
    </xf>
    <xf numFmtId="2" fontId="61" fillId="34" borderId="23" xfId="0" applyNumberFormat="1" applyFont="1" applyFill="1" applyBorder="1" applyAlignment="1" applyProtection="1">
      <alignment/>
      <protection hidden="1"/>
    </xf>
    <xf numFmtId="0" fontId="34" fillId="34" borderId="21" xfId="0" applyFont="1" applyFill="1" applyBorder="1" applyAlignment="1" applyProtection="1">
      <alignment horizontal="center"/>
      <protection hidden="1"/>
    </xf>
    <xf numFmtId="181" fontId="34" fillId="34" borderId="21" xfId="0" applyNumberFormat="1" applyFont="1" applyFill="1" applyBorder="1" applyAlignment="1" applyProtection="1">
      <alignment horizontal="center"/>
      <protection hidden="1"/>
    </xf>
    <xf numFmtId="181" fontId="61" fillId="0" borderId="21" xfId="0" applyNumberFormat="1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/>
      <protection hidden="1"/>
    </xf>
    <xf numFmtId="0" fontId="61" fillId="0" borderId="23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left"/>
      <protection hidden="1"/>
    </xf>
    <xf numFmtId="0" fontId="61" fillId="0" borderId="24" xfId="0" applyFont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right" vertical="top" wrapText="1"/>
    </xf>
    <xf numFmtId="2" fontId="3" fillId="0" borderId="0" xfId="0" applyNumberFormat="1" applyFont="1" applyAlignment="1">
      <alignment horizontal="right" vertical="top" wrapText="1"/>
    </xf>
    <xf numFmtId="0" fontId="0" fillId="0" borderId="24" xfId="0" applyBorder="1" applyAlignment="1" applyProtection="1">
      <alignment/>
      <protection hidden="1"/>
    </xf>
    <xf numFmtId="0" fontId="64" fillId="6" borderId="0" xfId="0" applyFont="1" applyFill="1" applyAlignment="1" applyProtection="1">
      <alignment vertical="center"/>
      <protection hidden="1"/>
    </xf>
    <xf numFmtId="0" fontId="55" fillId="6" borderId="0" xfId="0" applyFont="1" applyFill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66" fillId="0" borderId="24" xfId="0" applyFont="1" applyBorder="1" applyAlignment="1" applyProtection="1">
      <alignment vertical="center"/>
      <protection hidden="1"/>
    </xf>
    <xf numFmtId="0" fontId="37" fillId="34" borderId="25" xfId="0" applyFont="1" applyFill="1" applyBorder="1" applyAlignment="1" applyProtection="1">
      <alignment horizontal="center"/>
      <protection hidden="1"/>
    </xf>
    <xf numFmtId="0" fontId="37" fillId="34" borderId="26" xfId="0" applyFont="1" applyFill="1" applyBorder="1" applyAlignment="1" applyProtection="1">
      <alignment horizontal="center"/>
      <protection hidden="1"/>
    </xf>
    <xf numFmtId="0" fontId="37" fillId="34" borderId="27" xfId="0" applyFont="1" applyFill="1" applyBorder="1" applyAlignment="1" applyProtection="1">
      <alignment horizontal="center"/>
      <protection hidden="1"/>
    </xf>
    <xf numFmtId="0" fontId="38" fillId="2" borderId="28" xfId="0" applyFont="1" applyFill="1" applyBorder="1" applyAlignment="1" applyProtection="1">
      <alignment horizontal="center"/>
      <protection hidden="1"/>
    </xf>
    <xf numFmtId="0" fontId="38" fillId="2" borderId="29" xfId="0" applyFont="1" applyFill="1" applyBorder="1" applyAlignment="1" applyProtection="1">
      <alignment horizontal="center"/>
      <protection hidden="1"/>
    </xf>
    <xf numFmtId="0" fontId="67" fillId="2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showRowColHeaders="0" tabSelected="1" zoomScaleSheetLayoutView="100" workbookViewId="0" topLeftCell="A1">
      <selection activeCell="C13" sqref="C13:C15"/>
    </sheetView>
  </sheetViews>
  <sheetFormatPr defaultColWidth="9.140625" defaultRowHeight="15"/>
  <cols>
    <col min="1" max="1" width="3.28125" style="1" customWidth="1"/>
    <col min="2" max="2" width="17.140625" style="1" customWidth="1"/>
    <col min="3" max="3" width="9.28125" style="1" customWidth="1"/>
    <col min="4" max="4" width="9.7109375" style="1" customWidth="1"/>
    <col min="5" max="5" width="8.421875" style="1" customWidth="1"/>
    <col min="6" max="6" width="9.28125" style="1" bestFit="1" customWidth="1"/>
    <col min="7" max="7" width="8.421875" style="1" customWidth="1"/>
    <col min="8" max="8" width="8.57421875" style="1" customWidth="1"/>
    <col min="9" max="9" width="3.8515625" style="1" customWidth="1"/>
    <col min="10" max="16384" width="9.140625" style="1" customWidth="1"/>
  </cols>
  <sheetData>
    <row r="1" spans="1:9" ht="18">
      <c r="A1" s="70" t="s">
        <v>16</v>
      </c>
      <c r="B1" s="71"/>
      <c r="C1" s="71"/>
      <c r="D1" s="71"/>
      <c r="E1" s="71"/>
      <c r="F1" s="71"/>
      <c r="G1" s="71"/>
      <c r="H1" s="71"/>
      <c r="I1" s="21"/>
    </row>
    <row r="2" spans="1:9" ht="14.25">
      <c r="A2" s="10"/>
      <c r="B2" s="63" t="s">
        <v>91</v>
      </c>
      <c r="C2" s="13"/>
      <c r="D2" s="14"/>
      <c r="E2" s="15"/>
      <c r="F2" s="11"/>
      <c r="G2" s="11"/>
      <c r="H2" s="11"/>
      <c r="I2" s="12"/>
    </row>
    <row r="3" spans="1:9" ht="14.25">
      <c r="A3" s="2"/>
      <c r="B3" s="64" t="s">
        <v>92</v>
      </c>
      <c r="C3" s="35"/>
      <c r="D3" s="19"/>
      <c r="E3" s="3"/>
      <c r="F3" s="3"/>
      <c r="G3" s="19"/>
      <c r="H3" s="19"/>
      <c r="I3" s="12"/>
    </row>
    <row r="4" spans="1:9" ht="15" customHeight="1">
      <c r="A4" s="2"/>
      <c r="B4" s="20" t="s">
        <v>86</v>
      </c>
      <c r="C4" s="4" t="s">
        <v>23</v>
      </c>
      <c r="D4" s="4" t="s">
        <v>24</v>
      </c>
      <c r="E4" s="4" t="s">
        <v>25</v>
      </c>
      <c r="F4" s="4" t="s">
        <v>26</v>
      </c>
      <c r="G4" s="59" t="s">
        <v>27</v>
      </c>
      <c r="H4" s="59" t="s">
        <v>28</v>
      </c>
      <c r="I4" s="22"/>
    </row>
    <row r="5" spans="1:9" ht="8.25" customHeight="1">
      <c r="A5" s="2"/>
      <c r="B5" s="20"/>
      <c r="C5" s="4"/>
      <c r="D5" s="4"/>
      <c r="E5" s="4"/>
      <c r="F5" s="4"/>
      <c r="G5" s="4"/>
      <c r="H5" s="4"/>
      <c r="I5" s="22"/>
    </row>
    <row r="6" spans="1:9" ht="14.25">
      <c r="A6" s="2"/>
      <c r="B6" s="4" t="s">
        <v>29</v>
      </c>
      <c r="C6" s="34"/>
      <c r="D6" s="34"/>
      <c r="E6" s="34"/>
      <c r="F6" s="34"/>
      <c r="G6" s="34"/>
      <c r="H6" s="34"/>
      <c r="I6" s="22"/>
    </row>
    <row r="7" spans="1:9" ht="14.25">
      <c r="A7" s="2"/>
      <c r="B7" s="4" t="s">
        <v>30</v>
      </c>
      <c r="C7" s="34"/>
      <c r="D7" s="34"/>
      <c r="E7" s="34"/>
      <c r="F7" s="34"/>
      <c r="G7" s="34"/>
      <c r="H7" s="34"/>
      <c r="I7" s="22"/>
    </row>
    <row r="8" spans="1:9" ht="14.25">
      <c r="A8" s="2"/>
      <c r="B8" s="4" t="s">
        <v>31</v>
      </c>
      <c r="C8" s="34"/>
      <c r="D8" s="34"/>
      <c r="E8" s="34"/>
      <c r="F8" s="34"/>
      <c r="G8" s="34"/>
      <c r="H8" s="34"/>
      <c r="I8" s="22"/>
    </row>
    <row r="9" spans="1:9" ht="14.25">
      <c r="A9" s="2"/>
      <c r="B9" s="4" t="s">
        <v>32</v>
      </c>
      <c r="C9" s="34"/>
      <c r="D9" s="34"/>
      <c r="E9" s="34"/>
      <c r="F9" s="34"/>
      <c r="G9" s="34"/>
      <c r="H9" s="34"/>
      <c r="I9" s="22"/>
    </row>
    <row r="10" spans="1:9" ht="14.25">
      <c r="A10" s="2"/>
      <c r="B10" s="4" t="s">
        <v>33</v>
      </c>
      <c r="C10" s="34"/>
      <c r="D10" s="34"/>
      <c r="E10" s="34"/>
      <c r="F10" s="34"/>
      <c r="G10" s="34"/>
      <c r="H10" s="34"/>
      <c r="I10" s="22"/>
    </row>
    <row r="11" spans="1:9" ht="14.25">
      <c r="A11" s="2"/>
      <c r="B11" s="4" t="s">
        <v>34</v>
      </c>
      <c r="C11" s="34"/>
      <c r="D11" s="34"/>
      <c r="E11" s="34"/>
      <c r="F11" s="34"/>
      <c r="G11" s="34"/>
      <c r="H11" s="34"/>
      <c r="I11" s="22"/>
    </row>
    <row r="12" spans="1:9" ht="14.25">
      <c r="A12" s="2"/>
      <c r="B12" s="4" t="s">
        <v>35</v>
      </c>
      <c r="C12" s="34"/>
      <c r="D12" s="34"/>
      <c r="E12" s="34"/>
      <c r="F12" s="34"/>
      <c r="G12" s="34"/>
      <c r="H12" s="34"/>
      <c r="I12" s="22"/>
    </row>
    <row r="13" spans="1:9" ht="14.25">
      <c r="A13" s="2"/>
      <c r="B13" s="4" t="s">
        <v>36</v>
      </c>
      <c r="C13" s="34"/>
      <c r="D13" s="34"/>
      <c r="E13" s="34"/>
      <c r="F13" s="34"/>
      <c r="G13" s="34"/>
      <c r="H13" s="34"/>
      <c r="I13" s="22"/>
    </row>
    <row r="14" spans="1:9" ht="14.25">
      <c r="A14" s="2"/>
      <c r="B14" s="4" t="s">
        <v>37</v>
      </c>
      <c r="C14" s="34"/>
      <c r="D14" s="34"/>
      <c r="E14" s="34"/>
      <c r="F14" s="34"/>
      <c r="G14" s="34"/>
      <c r="H14" s="34"/>
      <c r="I14" s="22"/>
    </row>
    <row r="15" spans="1:9" ht="14.25">
      <c r="A15" s="2"/>
      <c r="B15" s="4" t="s">
        <v>38</v>
      </c>
      <c r="C15" s="34"/>
      <c r="D15" s="34"/>
      <c r="E15" s="34"/>
      <c r="F15" s="34"/>
      <c r="G15" s="34"/>
      <c r="H15" s="34"/>
      <c r="I15" s="22"/>
    </row>
    <row r="16" spans="1:9" ht="14.25">
      <c r="A16" s="2"/>
      <c r="B16" s="4" t="s">
        <v>39</v>
      </c>
      <c r="C16" s="34"/>
      <c r="D16" s="34"/>
      <c r="E16" s="34"/>
      <c r="F16" s="34"/>
      <c r="G16" s="34"/>
      <c r="H16" s="34"/>
      <c r="I16" s="22"/>
    </row>
    <row r="17" spans="1:9" ht="14.25">
      <c r="A17" s="2"/>
      <c r="B17" s="4" t="s">
        <v>40</v>
      </c>
      <c r="C17" s="34"/>
      <c r="D17" s="34"/>
      <c r="E17" s="34"/>
      <c r="F17" s="34"/>
      <c r="G17" s="34"/>
      <c r="H17" s="34"/>
      <c r="I17" s="22"/>
    </row>
    <row r="18" spans="1:9" ht="14.25">
      <c r="A18" s="2"/>
      <c r="B18" s="4" t="s">
        <v>41</v>
      </c>
      <c r="C18" s="34"/>
      <c r="D18" s="34"/>
      <c r="E18" s="34"/>
      <c r="F18" s="34"/>
      <c r="G18" s="34"/>
      <c r="H18" s="34"/>
      <c r="I18" s="22"/>
    </row>
    <row r="19" spans="1:9" ht="14.25">
      <c r="A19" s="2"/>
      <c r="B19" s="4" t="s">
        <v>42</v>
      </c>
      <c r="C19" s="34"/>
      <c r="D19" s="34"/>
      <c r="E19" s="34"/>
      <c r="F19" s="34"/>
      <c r="G19" s="34"/>
      <c r="H19" s="34"/>
      <c r="I19" s="22"/>
    </row>
    <row r="20" spans="1:9" ht="14.25">
      <c r="A20" s="2"/>
      <c r="B20" s="4" t="s">
        <v>43</v>
      </c>
      <c r="C20" s="34"/>
      <c r="D20" s="34"/>
      <c r="E20" s="34"/>
      <c r="F20" s="34"/>
      <c r="G20" s="34"/>
      <c r="H20" s="34"/>
      <c r="I20" s="22"/>
    </row>
    <row r="21" spans="1:9" ht="14.25">
      <c r="A21" s="2"/>
      <c r="B21" s="4" t="s">
        <v>44</v>
      </c>
      <c r="C21" s="34"/>
      <c r="D21" s="34"/>
      <c r="E21" s="34"/>
      <c r="F21" s="34"/>
      <c r="G21" s="34"/>
      <c r="H21" s="34"/>
      <c r="I21" s="22"/>
    </row>
    <row r="22" spans="1:9" ht="14.25">
      <c r="A22" s="2"/>
      <c r="B22" s="4" t="s">
        <v>45</v>
      </c>
      <c r="C22" s="34"/>
      <c r="D22" s="34"/>
      <c r="E22" s="34"/>
      <c r="F22" s="34"/>
      <c r="G22" s="34"/>
      <c r="H22" s="34"/>
      <c r="I22" s="22"/>
    </row>
    <row r="23" spans="1:9" ht="14.25">
      <c r="A23" s="2"/>
      <c r="B23" s="4" t="s">
        <v>46</v>
      </c>
      <c r="C23" s="34"/>
      <c r="D23" s="34"/>
      <c r="E23" s="34"/>
      <c r="F23" s="34"/>
      <c r="G23" s="34"/>
      <c r="H23" s="34"/>
      <c r="I23" s="22"/>
    </row>
    <row r="24" spans="1:9" ht="14.25">
      <c r="A24" s="2"/>
      <c r="B24" s="4" t="s">
        <v>47</v>
      </c>
      <c r="C24" s="34"/>
      <c r="D24" s="34"/>
      <c r="E24" s="34"/>
      <c r="F24" s="34"/>
      <c r="G24" s="34"/>
      <c r="H24" s="34"/>
      <c r="I24" s="22"/>
    </row>
    <row r="25" spans="1:9" ht="14.25">
      <c r="A25" s="2"/>
      <c r="B25" s="4" t="s">
        <v>48</v>
      </c>
      <c r="C25" s="34"/>
      <c r="D25" s="34"/>
      <c r="E25" s="34"/>
      <c r="F25" s="34"/>
      <c r="G25" s="34"/>
      <c r="H25" s="34"/>
      <c r="I25" s="22"/>
    </row>
    <row r="26" spans="1:9" ht="14.25">
      <c r="A26" s="2"/>
      <c r="B26" s="4" t="s">
        <v>49</v>
      </c>
      <c r="C26" s="34"/>
      <c r="D26" s="34"/>
      <c r="E26" s="34"/>
      <c r="F26" s="34"/>
      <c r="G26" s="34"/>
      <c r="H26" s="34"/>
      <c r="I26" s="22"/>
    </row>
    <row r="27" spans="1:9" ht="14.25">
      <c r="A27" s="2"/>
      <c r="B27" s="4" t="s">
        <v>50</v>
      </c>
      <c r="C27" s="34"/>
      <c r="D27" s="34"/>
      <c r="E27" s="34"/>
      <c r="F27" s="34"/>
      <c r="G27" s="34"/>
      <c r="H27" s="34"/>
      <c r="I27" s="22"/>
    </row>
    <row r="28" spans="1:9" ht="14.25">
      <c r="A28" s="2"/>
      <c r="B28" s="4" t="s">
        <v>51</v>
      </c>
      <c r="C28" s="34"/>
      <c r="D28" s="34"/>
      <c r="E28" s="34"/>
      <c r="F28" s="34"/>
      <c r="G28" s="34"/>
      <c r="H28" s="34"/>
      <c r="I28" s="22"/>
    </row>
    <row r="29" spans="1:9" ht="14.25">
      <c r="A29" s="2"/>
      <c r="B29" s="4" t="s">
        <v>52</v>
      </c>
      <c r="C29" s="34"/>
      <c r="D29" s="34"/>
      <c r="E29" s="34"/>
      <c r="F29" s="34"/>
      <c r="G29" s="34"/>
      <c r="H29" s="34"/>
      <c r="I29" s="22"/>
    </row>
    <row r="30" spans="1:9" ht="14.25">
      <c r="A30" s="2"/>
      <c r="B30" s="4" t="s">
        <v>53</v>
      </c>
      <c r="C30" s="34"/>
      <c r="D30" s="34"/>
      <c r="E30" s="34"/>
      <c r="F30" s="34"/>
      <c r="G30" s="34"/>
      <c r="H30" s="34"/>
      <c r="I30" s="22"/>
    </row>
    <row r="31" spans="1:9" ht="14.25">
      <c r="A31" s="2"/>
      <c r="B31" s="4" t="s">
        <v>54</v>
      </c>
      <c r="C31" s="34"/>
      <c r="D31" s="34"/>
      <c r="E31" s="34"/>
      <c r="F31" s="34"/>
      <c r="G31" s="34"/>
      <c r="H31" s="34"/>
      <c r="I31" s="22"/>
    </row>
    <row r="32" spans="1:9" ht="14.25">
      <c r="A32" s="2"/>
      <c r="B32" s="4" t="s">
        <v>55</v>
      </c>
      <c r="C32" s="34"/>
      <c r="D32" s="34"/>
      <c r="E32" s="34"/>
      <c r="F32" s="34"/>
      <c r="G32" s="34"/>
      <c r="H32" s="34"/>
      <c r="I32" s="22"/>
    </row>
    <row r="33" spans="1:9" ht="14.25">
      <c r="A33" s="2"/>
      <c r="B33" s="4" t="s">
        <v>56</v>
      </c>
      <c r="C33" s="34"/>
      <c r="D33" s="34"/>
      <c r="E33" s="34"/>
      <c r="F33" s="34"/>
      <c r="G33" s="34"/>
      <c r="H33" s="34"/>
      <c r="I33" s="22"/>
    </row>
    <row r="34" spans="1:9" ht="14.25">
      <c r="A34" s="2"/>
      <c r="B34" s="4" t="s">
        <v>57</v>
      </c>
      <c r="C34" s="34"/>
      <c r="D34" s="34"/>
      <c r="E34" s="34"/>
      <c r="F34" s="34"/>
      <c r="G34" s="34"/>
      <c r="H34" s="34"/>
      <c r="I34" s="22"/>
    </row>
    <row r="35" spans="1:9" ht="14.25">
      <c r="A35" s="2"/>
      <c r="B35" s="4" t="s">
        <v>58</v>
      </c>
      <c r="C35" s="34"/>
      <c r="D35" s="34"/>
      <c r="E35" s="34"/>
      <c r="F35" s="34"/>
      <c r="G35" s="34"/>
      <c r="H35" s="34"/>
      <c r="I35" s="22"/>
    </row>
    <row r="36" spans="1:9" ht="14.25">
      <c r="A36" s="2"/>
      <c r="B36" s="4" t="s">
        <v>59</v>
      </c>
      <c r="C36" s="34"/>
      <c r="D36" s="34"/>
      <c r="E36" s="34"/>
      <c r="F36" s="34"/>
      <c r="G36" s="34"/>
      <c r="H36" s="34"/>
      <c r="I36" s="22"/>
    </row>
    <row r="37" spans="1:9" ht="14.25">
      <c r="A37" s="2"/>
      <c r="B37" s="4" t="s">
        <v>60</v>
      </c>
      <c r="C37" s="34"/>
      <c r="D37" s="34"/>
      <c r="E37" s="34"/>
      <c r="F37" s="34"/>
      <c r="G37" s="34"/>
      <c r="H37" s="34"/>
      <c r="I37" s="22"/>
    </row>
    <row r="38" spans="1:9" ht="14.25">
      <c r="A38" s="2"/>
      <c r="B38" s="4" t="s">
        <v>61</v>
      </c>
      <c r="C38" s="34"/>
      <c r="D38" s="34"/>
      <c r="E38" s="34"/>
      <c r="F38" s="34"/>
      <c r="G38" s="34"/>
      <c r="H38" s="34"/>
      <c r="I38" s="22"/>
    </row>
    <row r="39" spans="1:9" ht="14.25">
      <c r="A39" s="2"/>
      <c r="B39" s="4" t="s">
        <v>62</v>
      </c>
      <c r="C39" s="34"/>
      <c r="D39" s="34"/>
      <c r="E39" s="34"/>
      <c r="F39" s="34"/>
      <c r="G39" s="34"/>
      <c r="H39" s="34"/>
      <c r="I39" s="22"/>
    </row>
    <row r="40" spans="1:9" ht="14.25">
      <c r="A40" s="2"/>
      <c r="B40" s="4" t="s">
        <v>63</v>
      </c>
      <c r="C40" s="34"/>
      <c r="D40" s="34"/>
      <c r="E40" s="34"/>
      <c r="F40" s="34"/>
      <c r="G40" s="34"/>
      <c r="H40" s="34"/>
      <c r="I40" s="22"/>
    </row>
    <row r="41" spans="1:9" ht="14.25">
      <c r="A41" s="2"/>
      <c r="B41" s="4" t="s">
        <v>64</v>
      </c>
      <c r="C41" s="34"/>
      <c r="D41" s="34"/>
      <c r="E41" s="34"/>
      <c r="F41" s="34"/>
      <c r="G41" s="34"/>
      <c r="H41" s="34"/>
      <c r="I41" s="22"/>
    </row>
    <row r="42" spans="1:9" ht="14.25">
      <c r="A42" s="2"/>
      <c r="B42" s="4" t="s">
        <v>65</v>
      </c>
      <c r="C42" s="34"/>
      <c r="D42" s="34"/>
      <c r="E42" s="34"/>
      <c r="F42" s="34"/>
      <c r="G42" s="34"/>
      <c r="H42" s="34"/>
      <c r="I42" s="22"/>
    </row>
    <row r="43" spans="1:9" ht="14.25">
      <c r="A43" s="2"/>
      <c r="B43" s="4" t="s">
        <v>66</v>
      </c>
      <c r="C43" s="34"/>
      <c r="D43" s="34"/>
      <c r="E43" s="34"/>
      <c r="F43" s="34"/>
      <c r="G43" s="34"/>
      <c r="H43" s="34"/>
      <c r="I43" s="22"/>
    </row>
    <row r="44" spans="1:9" ht="14.25">
      <c r="A44" s="2"/>
      <c r="B44" s="4" t="s">
        <v>67</v>
      </c>
      <c r="C44" s="34"/>
      <c r="D44" s="34"/>
      <c r="E44" s="34"/>
      <c r="F44" s="34"/>
      <c r="G44" s="34"/>
      <c r="H44" s="34"/>
      <c r="I44" s="22"/>
    </row>
    <row r="45" spans="1:9" ht="14.25">
      <c r="A45" s="2"/>
      <c r="B45" s="4" t="s">
        <v>68</v>
      </c>
      <c r="C45" s="34"/>
      <c r="D45" s="34"/>
      <c r="E45" s="34"/>
      <c r="F45" s="34"/>
      <c r="G45" s="34"/>
      <c r="H45" s="34"/>
      <c r="I45" s="22"/>
    </row>
    <row r="46" spans="1:9" ht="14.25">
      <c r="A46" s="2"/>
      <c r="B46" s="4" t="s">
        <v>69</v>
      </c>
      <c r="C46" s="34"/>
      <c r="D46" s="34"/>
      <c r="E46" s="34"/>
      <c r="F46" s="34"/>
      <c r="G46" s="34"/>
      <c r="H46" s="34"/>
      <c r="I46" s="22"/>
    </row>
    <row r="47" spans="1:9" ht="14.25">
      <c r="A47" s="2"/>
      <c r="B47" s="4" t="s">
        <v>70</v>
      </c>
      <c r="C47" s="34"/>
      <c r="D47" s="34"/>
      <c r="E47" s="34"/>
      <c r="F47" s="34"/>
      <c r="G47" s="34"/>
      <c r="H47" s="34"/>
      <c r="I47" s="22"/>
    </row>
    <row r="48" spans="1:9" ht="14.25">
      <c r="A48" s="2"/>
      <c r="B48" s="4" t="s">
        <v>71</v>
      </c>
      <c r="C48" s="34"/>
      <c r="D48" s="34"/>
      <c r="E48" s="34"/>
      <c r="F48" s="34"/>
      <c r="G48" s="34"/>
      <c r="H48" s="34"/>
      <c r="I48" s="22"/>
    </row>
    <row r="49" spans="1:9" ht="14.25">
      <c r="A49" s="2"/>
      <c r="B49" s="4" t="s">
        <v>72</v>
      </c>
      <c r="C49" s="34"/>
      <c r="D49" s="34"/>
      <c r="E49" s="34"/>
      <c r="F49" s="34"/>
      <c r="G49" s="34"/>
      <c r="H49" s="34"/>
      <c r="I49" s="22"/>
    </row>
    <row r="50" spans="1:9" ht="14.25">
      <c r="A50" s="2"/>
      <c r="B50" s="4" t="s">
        <v>73</v>
      </c>
      <c r="C50" s="34"/>
      <c r="D50" s="34"/>
      <c r="E50" s="34"/>
      <c r="F50" s="34"/>
      <c r="G50" s="34"/>
      <c r="H50" s="34"/>
      <c r="I50" s="22"/>
    </row>
    <row r="51" spans="1:9" ht="14.25">
      <c r="A51" s="2"/>
      <c r="B51" s="4" t="s">
        <v>74</v>
      </c>
      <c r="C51" s="34"/>
      <c r="D51" s="34"/>
      <c r="E51" s="34"/>
      <c r="F51" s="34"/>
      <c r="G51" s="34"/>
      <c r="H51" s="34"/>
      <c r="I51" s="22"/>
    </row>
    <row r="52" spans="1:9" ht="14.25">
      <c r="A52" s="2"/>
      <c r="B52" s="16" t="s">
        <v>0</v>
      </c>
      <c r="C52" s="18">
        <f>SUM(C6:C51)</f>
        <v>0</v>
      </c>
      <c r="D52" s="18">
        <f aca="true" t="shared" si="0" ref="D52:I52">SUM(D6:D51)</f>
        <v>0</v>
      </c>
      <c r="E52" s="18">
        <f t="shared" si="0"/>
        <v>0</v>
      </c>
      <c r="F52" s="18">
        <f t="shared" si="0"/>
        <v>0</v>
      </c>
      <c r="G52" s="18">
        <f t="shared" si="0"/>
        <v>0</v>
      </c>
      <c r="H52" s="18">
        <f t="shared" si="0"/>
        <v>0</v>
      </c>
      <c r="I52" s="17">
        <f t="shared" si="0"/>
        <v>0</v>
      </c>
    </row>
    <row r="53" spans="1:9" ht="14.25" hidden="1">
      <c r="A53" s="2"/>
      <c r="B53" s="19" t="s">
        <v>1</v>
      </c>
      <c r="C53" s="5">
        <f aca="true" t="shared" si="1" ref="C53:H53">SUMSQ(C6:C51)</f>
        <v>0</v>
      </c>
      <c r="D53" s="5">
        <f t="shared" si="1"/>
        <v>0</v>
      </c>
      <c r="E53" s="5">
        <f t="shared" si="1"/>
        <v>0</v>
      </c>
      <c r="F53" s="5">
        <f t="shared" si="1"/>
        <v>0</v>
      </c>
      <c r="G53" s="5">
        <f t="shared" si="1"/>
        <v>0</v>
      </c>
      <c r="H53" s="5">
        <f t="shared" si="1"/>
        <v>0</v>
      </c>
      <c r="I53" s="23"/>
    </row>
    <row r="54" spans="1:9" ht="14.25" hidden="1">
      <c r="A54" s="2"/>
      <c r="B54" s="19"/>
      <c r="C54" s="5"/>
      <c r="D54" s="5"/>
      <c r="E54" s="5"/>
      <c r="F54" s="5"/>
      <c r="G54" s="5"/>
      <c r="H54" s="3"/>
      <c r="I54" s="23"/>
    </row>
    <row r="55" spans="1:9" ht="15" thickBot="1">
      <c r="A55" s="24"/>
      <c r="B55" s="25"/>
      <c r="C55" s="26"/>
      <c r="D55" s="26"/>
      <c r="E55" s="26"/>
      <c r="F55" s="26"/>
      <c r="G55" s="26"/>
      <c r="H55" s="27"/>
      <c r="I55" s="28"/>
    </row>
    <row r="56" spans="1:9" ht="14.25">
      <c r="A56" s="2"/>
      <c r="B56" s="72"/>
      <c r="C56" s="72"/>
      <c r="D56" s="72"/>
      <c r="E56" s="72"/>
      <c r="F56" s="72"/>
      <c r="G56" s="72"/>
      <c r="H56" s="3"/>
      <c r="I56" s="3"/>
    </row>
    <row r="57" spans="1:9" ht="14.25">
      <c r="A57" s="2"/>
      <c r="B57" s="19"/>
      <c r="C57" s="6"/>
      <c r="D57" s="6"/>
      <c r="E57" s="6"/>
      <c r="F57" s="6"/>
      <c r="G57" s="36"/>
      <c r="H57" s="3"/>
      <c r="I57" s="3"/>
    </row>
    <row r="58" spans="1:9" ht="14.25">
      <c r="A58" s="2"/>
      <c r="B58" s="19"/>
      <c r="C58" s="7"/>
      <c r="D58" s="6"/>
      <c r="E58" s="8"/>
      <c r="F58" s="6"/>
      <c r="G58" s="36"/>
      <c r="H58" s="3"/>
      <c r="I58" s="3"/>
    </row>
    <row r="59" spans="1:9" ht="14.25">
      <c r="A59" s="2"/>
      <c r="B59" s="3"/>
      <c r="C59" s="3"/>
      <c r="D59" s="3"/>
      <c r="E59" s="9"/>
      <c r="F59" s="3"/>
      <c r="G59" s="3"/>
      <c r="H59" s="3"/>
      <c r="I59" s="3"/>
    </row>
    <row r="60" spans="1:9" ht="14.25">
      <c r="A60" s="2"/>
      <c r="B60" s="3"/>
      <c r="C60" s="3"/>
      <c r="D60" s="3"/>
      <c r="E60" s="9"/>
      <c r="F60" s="3"/>
      <c r="G60" s="3"/>
      <c r="H60" s="3"/>
      <c r="I60" s="3"/>
    </row>
    <row r="61" spans="1:9" ht="14.25">
      <c r="A61" s="2"/>
      <c r="B61" s="3"/>
      <c r="C61" s="3"/>
      <c r="D61" s="3"/>
      <c r="E61" s="9"/>
      <c r="F61" s="3"/>
      <c r="G61" s="3"/>
      <c r="H61" s="3"/>
      <c r="I61" s="3"/>
    </row>
    <row r="62" spans="1:9" ht="14.25">
      <c r="A62" s="2"/>
      <c r="B62" s="3"/>
      <c r="C62" s="3"/>
      <c r="D62" s="3"/>
      <c r="E62" s="9"/>
      <c r="F62" s="3"/>
      <c r="G62" s="3"/>
      <c r="H62" s="3"/>
      <c r="I62" s="3"/>
    </row>
    <row r="63" spans="1:9" ht="14.25">
      <c r="A63" s="3"/>
      <c r="B63" s="3"/>
      <c r="C63" s="3"/>
      <c r="D63" s="3"/>
      <c r="E63" s="9"/>
      <c r="F63" s="3"/>
      <c r="G63" s="3"/>
      <c r="H63" s="3"/>
      <c r="I63" s="3"/>
    </row>
    <row r="64" spans="1:9" ht="23.25" customHeight="1">
      <c r="A64" s="29"/>
      <c r="B64" s="48" t="s">
        <v>4</v>
      </c>
      <c r="C64" s="55" t="s">
        <v>16</v>
      </c>
      <c r="D64" s="49"/>
      <c r="E64" s="50"/>
      <c r="F64" s="49"/>
      <c r="G64" s="49"/>
      <c r="H64" s="49"/>
      <c r="I64" s="30"/>
    </row>
    <row r="65" spans="1:9" ht="33" customHeight="1">
      <c r="A65" s="31"/>
      <c r="B65" s="38" t="s">
        <v>75</v>
      </c>
      <c r="C65" s="39" t="str">
        <f aca="true" t="shared" si="2" ref="C65:H65">C4</f>
        <v>V1</v>
      </c>
      <c r="D65" s="39" t="str">
        <f t="shared" si="2"/>
        <v>V2</v>
      </c>
      <c r="E65" s="40" t="str">
        <f>E4</f>
        <v>V3</v>
      </c>
      <c r="F65" s="39" t="str">
        <f t="shared" si="2"/>
        <v>V4</v>
      </c>
      <c r="G65" s="39" t="str">
        <f t="shared" si="2"/>
        <v>V5</v>
      </c>
      <c r="H65" s="41" t="str">
        <f t="shared" si="2"/>
        <v>V6</v>
      </c>
      <c r="I65" s="32"/>
    </row>
    <row r="66" spans="1:9" ht="14.25">
      <c r="A66" s="31"/>
      <c r="B66" s="67" t="s">
        <v>17</v>
      </c>
      <c r="C66" s="68"/>
      <c r="D66" s="68"/>
      <c r="E66" s="68"/>
      <c r="F66" s="68"/>
      <c r="G66" s="68"/>
      <c r="H66" s="69"/>
      <c r="I66" s="32"/>
    </row>
    <row r="67" spans="1:9" ht="14.25">
      <c r="A67" s="31"/>
      <c r="B67" s="37" t="s">
        <v>3</v>
      </c>
      <c r="C67" s="46" t="str">
        <f aca="true" t="shared" si="3" ref="C67:H67">IF(C6=0," ",AVERAGE(C6:C51))</f>
        <v> </v>
      </c>
      <c r="D67" s="46" t="str">
        <f t="shared" si="3"/>
        <v> </v>
      </c>
      <c r="E67" s="46" t="str">
        <f t="shared" si="3"/>
        <v> </v>
      </c>
      <c r="F67" s="46" t="str">
        <f t="shared" si="3"/>
        <v> </v>
      </c>
      <c r="G67" s="46" t="str">
        <f t="shared" si="3"/>
        <v> </v>
      </c>
      <c r="H67" s="46" t="str">
        <f t="shared" si="3"/>
        <v> </v>
      </c>
      <c r="I67" s="32"/>
    </row>
    <row r="68" spans="1:9" ht="14.25">
      <c r="A68" s="31"/>
      <c r="B68" s="37" t="s">
        <v>6</v>
      </c>
      <c r="C68" s="46" t="str">
        <f aca="true" t="shared" si="4" ref="C68:H68">IF(C6=0," ",MODE(C6:C51))</f>
        <v> </v>
      </c>
      <c r="D68" s="46" t="str">
        <f t="shared" si="4"/>
        <v> </v>
      </c>
      <c r="E68" s="46" t="str">
        <f t="shared" si="4"/>
        <v> </v>
      </c>
      <c r="F68" s="46" t="str">
        <f t="shared" si="4"/>
        <v> </v>
      </c>
      <c r="G68" s="46" t="str">
        <f t="shared" si="4"/>
        <v> </v>
      </c>
      <c r="H68" s="46" t="str">
        <f t="shared" si="4"/>
        <v> </v>
      </c>
      <c r="I68" s="32"/>
    </row>
    <row r="69" spans="1:9" ht="14.25">
      <c r="A69" s="31"/>
      <c r="B69" s="37" t="s">
        <v>5</v>
      </c>
      <c r="C69" s="46" t="str">
        <f aca="true" t="shared" si="5" ref="C69:H69">IF(C6=0," ",MEDIAN(C6:C51))</f>
        <v> </v>
      </c>
      <c r="D69" s="46" t="str">
        <f t="shared" si="5"/>
        <v> </v>
      </c>
      <c r="E69" s="46" t="str">
        <f t="shared" si="5"/>
        <v> </v>
      </c>
      <c r="F69" s="46" t="str">
        <f t="shared" si="5"/>
        <v> </v>
      </c>
      <c r="G69" s="46" t="str">
        <f t="shared" si="5"/>
        <v> </v>
      </c>
      <c r="H69" s="46" t="str">
        <f t="shared" si="5"/>
        <v> </v>
      </c>
      <c r="I69" s="32"/>
    </row>
    <row r="70" spans="1:9" ht="14.25">
      <c r="A70" s="31"/>
      <c r="B70" s="37" t="s">
        <v>7</v>
      </c>
      <c r="C70" s="46" t="str">
        <f aca="true" t="shared" si="6" ref="C70:H70">IF(C6=0," ",STDEV(C6:C51))</f>
        <v> </v>
      </c>
      <c r="D70" s="46" t="str">
        <f t="shared" si="6"/>
        <v> </v>
      </c>
      <c r="E70" s="46" t="str">
        <f t="shared" si="6"/>
        <v> </v>
      </c>
      <c r="F70" s="46" t="str">
        <f t="shared" si="6"/>
        <v> </v>
      </c>
      <c r="G70" s="46" t="str">
        <f t="shared" si="6"/>
        <v> </v>
      </c>
      <c r="H70" s="46" t="str">
        <f t="shared" si="6"/>
        <v> </v>
      </c>
      <c r="I70" s="32"/>
    </row>
    <row r="71" spans="1:9" ht="14.25">
      <c r="A71" s="31"/>
      <c r="B71" s="37" t="s">
        <v>8</v>
      </c>
      <c r="C71" s="46" t="str">
        <f aca="true" t="shared" si="7" ref="C71:H71">IF(C6=0," ",VAR(C6:C51))</f>
        <v> </v>
      </c>
      <c r="D71" s="46" t="str">
        <f t="shared" si="7"/>
        <v> </v>
      </c>
      <c r="E71" s="46" t="str">
        <f t="shared" si="7"/>
        <v> </v>
      </c>
      <c r="F71" s="46" t="str">
        <f t="shared" si="7"/>
        <v> </v>
      </c>
      <c r="G71" s="46" t="str">
        <f t="shared" si="7"/>
        <v> </v>
      </c>
      <c r="H71" s="46" t="str">
        <f t="shared" si="7"/>
        <v> </v>
      </c>
      <c r="I71" s="32"/>
    </row>
    <row r="72" spans="1:9" ht="14.25">
      <c r="A72" s="31"/>
      <c r="B72" s="37" t="s">
        <v>9</v>
      </c>
      <c r="C72" s="46" t="str">
        <f aca="true" t="shared" si="8" ref="C72:H72">IF(C6=0," ",KURT(C6:C51))</f>
        <v> </v>
      </c>
      <c r="D72" s="46" t="str">
        <f t="shared" si="8"/>
        <v> </v>
      </c>
      <c r="E72" s="46" t="str">
        <f t="shared" si="8"/>
        <v> </v>
      </c>
      <c r="F72" s="46" t="str">
        <f t="shared" si="8"/>
        <v> </v>
      </c>
      <c r="G72" s="46" t="str">
        <f t="shared" si="8"/>
        <v> </v>
      </c>
      <c r="H72" s="46" t="str">
        <f t="shared" si="8"/>
        <v> </v>
      </c>
      <c r="I72" s="32"/>
    </row>
    <row r="73" spans="1:9" ht="14.25">
      <c r="A73" s="31"/>
      <c r="B73" s="37" t="s">
        <v>10</v>
      </c>
      <c r="C73" s="46" t="str">
        <f aca="true" t="shared" si="9" ref="C73:H73">IF(C6=0," ",SKEW(C6:C51))</f>
        <v> </v>
      </c>
      <c r="D73" s="46" t="str">
        <f t="shared" si="9"/>
        <v> </v>
      </c>
      <c r="E73" s="46" t="str">
        <f t="shared" si="9"/>
        <v> </v>
      </c>
      <c r="F73" s="46" t="str">
        <f t="shared" si="9"/>
        <v> </v>
      </c>
      <c r="G73" s="46" t="str">
        <f t="shared" si="9"/>
        <v> </v>
      </c>
      <c r="H73" s="46" t="str">
        <f t="shared" si="9"/>
        <v> </v>
      </c>
      <c r="I73" s="32"/>
    </row>
    <row r="74" spans="1:9" ht="14.25">
      <c r="A74" s="31"/>
      <c r="B74" s="37" t="s">
        <v>11</v>
      </c>
      <c r="C74" s="51" t="str">
        <f aca="true" t="shared" si="10" ref="C74:H74">IF(C6=0," ",C81-C85)</f>
        <v> </v>
      </c>
      <c r="D74" s="51" t="str">
        <f t="shared" si="10"/>
        <v> </v>
      </c>
      <c r="E74" s="51" t="str">
        <f t="shared" si="10"/>
        <v> </v>
      </c>
      <c r="F74" s="51" t="str">
        <f t="shared" si="10"/>
        <v> </v>
      </c>
      <c r="G74" s="51" t="str">
        <f t="shared" si="10"/>
        <v> </v>
      </c>
      <c r="H74" s="51" t="str">
        <f t="shared" si="10"/>
        <v> </v>
      </c>
      <c r="I74" s="32"/>
    </row>
    <row r="75" spans="1:9" ht="14.25">
      <c r="A75" s="31"/>
      <c r="B75" s="37" t="s">
        <v>2</v>
      </c>
      <c r="C75" s="51" t="str">
        <f aca="true" t="shared" si="11" ref="C75:H75">IF(C6=0," ",SUM(C6:C51))</f>
        <v> </v>
      </c>
      <c r="D75" s="51" t="str">
        <f t="shared" si="11"/>
        <v> </v>
      </c>
      <c r="E75" s="51" t="str">
        <f t="shared" si="11"/>
        <v> </v>
      </c>
      <c r="F75" s="51" t="str">
        <f t="shared" si="11"/>
        <v> </v>
      </c>
      <c r="G75" s="51" t="str">
        <f t="shared" si="11"/>
        <v> </v>
      </c>
      <c r="H75" s="51" t="str">
        <f t="shared" si="11"/>
        <v> </v>
      </c>
      <c r="I75" s="32"/>
    </row>
    <row r="76" spans="1:9" ht="14.25">
      <c r="A76" s="31"/>
      <c r="B76" s="37" t="s">
        <v>12</v>
      </c>
      <c r="C76" s="51" t="str">
        <f aca="true" t="shared" si="12" ref="C76:H76">IF(C6=0," ",COUNT(C6:C51))</f>
        <v> </v>
      </c>
      <c r="D76" s="51" t="str">
        <f t="shared" si="12"/>
        <v> </v>
      </c>
      <c r="E76" s="51" t="str">
        <f t="shared" si="12"/>
        <v> </v>
      </c>
      <c r="F76" s="51" t="str">
        <f t="shared" si="12"/>
        <v> </v>
      </c>
      <c r="G76" s="51" t="str">
        <f t="shared" si="12"/>
        <v> </v>
      </c>
      <c r="H76" s="51" t="str">
        <f t="shared" si="12"/>
        <v> </v>
      </c>
      <c r="I76" s="32"/>
    </row>
    <row r="77" spans="1:9" ht="14.25">
      <c r="A77" s="31"/>
      <c r="B77" s="37" t="s">
        <v>22</v>
      </c>
      <c r="C77" s="46" t="str">
        <f aca="true" t="shared" si="13" ref="C77:H77">IF(C6=0," ",C70/C67*100)</f>
        <v> </v>
      </c>
      <c r="D77" s="46" t="str">
        <f t="shared" si="13"/>
        <v> </v>
      </c>
      <c r="E77" s="46" t="str">
        <f t="shared" si="13"/>
        <v> </v>
      </c>
      <c r="F77" s="46" t="str">
        <f t="shared" si="13"/>
        <v> </v>
      </c>
      <c r="G77" s="46" t="str">
        <f t="shared" si="13"/>
        <v> </v>
      </c>
      <c r="H77" s="46" t="str">
        <f t="shared" si="13"/>
        <v> </v>
      </c>
      <c r="I77" s="32"/>
    </row>
    <row r="78" spans="1:9" ht="14.25">
      <c r="A78" s="31"/>
      <c r="B78" s="37" t="s">
        <v>14</v>
      </c>
      <c r="C78" s="46" t="str">
        <f aca="true" t="shared" si="14" ref="C78:H78">IF(C6=0," ",C67+1.95*C87)</f>
        <v> </v>
      </c>
      <c r="D78" s="46" t="str">
        <f t="shared" si="14"/>
        <v> </v>
      </c>
      <c r="E78" s="46" t="str">
        <f t="shared" si="14"/>
        <v> </v>
      </c>
      <c r="F78" s="46" t="str">
        <f t="shared" si="14"/>
        <v> </v>
      </c>
      <c r="G78" s="46" t="str">
        <f t="shared" si="14"/>
        <v> </v>
      </c>
      <c r="H78" s="46" t="str">
        <f t="shared" si="14"/>
        <v> </v>
      </c>
      <c r="I78" s="32"/>
    </row>
    <row r="79" spans="1:9" ht="14.25">
      <c r="A79" s="31"/>
      <c r="B79" s="37" t="s">
        <v>15</v>
      </c>
      <c r="C79" s="46" t="str">
        <f aca="true" t="shared" si="15" ref="C79:H79">IF(C6=0," ",C67-1.96*C87)</f>
        <v> </v>
      </c>
      <c r="D79" s="46" t="str">
        <f t="shared" si="15"/>
        <v> </v>
      </c>
      <c r="E79" s="46" t="str">
        <f t="shared" si="15"/>
        <v> </v>
      </c>
      <c r="F79" s="46" t="str">
        <f t="shared" si="15"/>
        <v> </v>
      </c>
      <c r="G79" s="46" t="str">
        <f t="shared" si="15"/>
        <v> </v>
      </c>
      <c r="H79" s="46" t="str">
        <f t="shared" si="15"/>
        <v> </v>
      </c>
      <c r="I79" s="32"/>
    </row>
    <row r="80" spans="1:9" ht="14.25">
      <c r="A80" s="31"/>
      <c r="B80" s="67" t="s">
        <v>18</v>
      </c>
      <c r="C80" s="68"/>
      <c r="D80" s="68"/>
      <c r="E80" s="68"/>
      <c r="F80" s="68"/>
      <c r="G80" s="68"/>
      <c r="H80" s="69"/>
      <c r="I80" s="32"/>
    </row>
    <row r="81" spans="1:9" ht="14.25">
      <c r="A81" s="31"/>
      <c r="B81" s="42" t="s">
        <v>20</v>
      </c>
      <c r="C81" s="46" t="str">
        <f aca="true" t="shared" si="16" ref="C81:H81">IF(C6=0," ",MAX(C6:C51))</f>
        <v> </v>
      </c>
      <c r="D81" s="51" t="str">
        <f t="shared" si="16"/>
        <v> </v>
      </c>
      <c r="E81" s="51" t="str">
        <f t="shared" si="16"/>
        <v> </v>
      </c>
      <c r="F81" s="51" t="str">
        <f t="shared" si="16"/>
        <v> </v>
      </c>
      <c r="G81" s="51" t="str">
        <f t="shared" si="16"/>
        <v> </v>
      </c>
      <c r="H81" s="51" t="str">
        <f t="shared" si="16"/>
        <v> </v>
      </c>
      <c r="I81" s="32"/>
    </row>
    <row r="82" spans="1:9" ht="14.25">
      <c r="A82" s="31"/>
      <c r="B82" s="43" t="s">
        <v>76</v>
      </c>
      <c r="C82" s="46" t="str">
        <f aca="true" t="shared" si="17" ref="C82:H82">IF(C6=0," ",QUARTILE(C6:C51,3))</f>
        <v> </v>
      </c>
      <c r="D82" s="46" t="str">
        <f t="shared" si="17"/>
        <v> </v>
      </c>
      <c r="E82" s="46" t="str">
        <f t="shared" si="17"/>
        <v> </v>
      </c>
      <c r="F82" s="46" t="str">
        <f t="shared" si="17"/>
        <v> </v>
      </c>
      <c r="G82" s="46" t="str">
        <f t="shared" si="17"/>
        <v> </v>
      </c>
      <c r="H82" s="46" t="str">
        <f t="shared" si="17"/>
        <v> </v>
      </c>
      <c r="I82" s="32"/>
    </row>
    <row r="83" spans="1:9" ht="14.25">
      <c r="A83" s="31"/>
      <c r="B83" s="43" t="s">
        <v>21</v>
      </c>
      <c r="C83" s="46" t="str">
        <f aca="true" t="shared" si="18" ref="C83:H83">IF(C6=0," ",MEDIAN(C6:C51))</f>
        <v> </v>
      </c>
      <c r="D83" s="46" t="str">
        <f t="shared" si="18"/>
        <v> </v>
      </c>
      <c r="E83" s="46" t="str">
        <f t="shared" si="18"/>
        <v> </v>
      </c>
      <c r="F83" s="46" t="str">
        <f t="shared" si="18"/>
        <v> </v>
      </c>
      <c r="G83" s="46" t="str">
        <f t="shared" si="18"/>
        <v> </v>
      </c>
      <c r="H83" s="46" t="str">
        <f t="shared" si="18"/>
        <v> </v>
      </c>
      <c r="I83" s="32"/>
    </row>
    <row r="84" spans="1:9" ht="14.25">
      <c r="A84" s="31"/>
      <c r="B84" s="42" t="s">
        <v>13</v>
      </c>
      <c r="C84" s="46" t="str">
        <f aca="true" t="shared" si="19" ref="C84:H84">IF(C6=0," ",QUARTILE(C6:C51,1))</f>
        <v> </v>
      </c>
      <c r="D84" s="46" t="str">
        <f t="shared" si="19"/>
        <v> </v>
      </c>
      <c r="E84" s="46" t="str">
        <f t="shared" si="19"/>
        <v> </v>
      </c>
      <c r="F84" s="46" t="str">
        <f t="shared" si="19"/>
        <v> </v>
      </c>
      <c r="G84" s="46" t="str">
        <f t="shared" si="19"/>
        <v> </v>
      </c>
      <c r="H84" s="46" t="str">
        <f t="shared" si="19"/>
        <v> </v>
      </c>
      <c r="I84" s="32"/>
    </row>
    <row r="85" spans="1:9" ht="14.25">
      <c r="A85" s="31"/>
      <c r="B85" s="42" t="s">
        <v>19</v>
      </c>
      <c r="C85" s="46" t="str">
        <f aca="true" t="shared" si="20" ref="C85:H85">IF(C6=0," ",MIN(C6:C51))</f>
        <v> </v>
      </c>
      <c r="D85" s="51" t="str">
        <f t="shared" si="20"/>
        <v> </v>
      </c>
      <c r="E85" s="51" t="str">
        <f t="shared" si="20"/>
        <v> </v>
      </c>
      <c r="F85" s="51" t="str">
        <f t="shared" si="20"/>
        <v> </v>
      </c>
      <c r="G85" s="51" t="str">
        <f t="shared" si="20"/>
        <v> </v>
      </c>
      <c r="H85" s="51" t="str">
        <f t="shared" si="20"/>
        <v> </v>
      </c>
      <c r="I85" s="32"/>
    </row>
    <row r="86" spans="1:9" ht="14.25">
      <c r="A86" s="31"/>
      <c r="B86" s="67" t="s">
        <v>81</v>
      </c>
      <c r="C86" s="68"/>
      <c r="D86" s="68"/>
      <c r="E86" s="68"/>
      <c r="F86" s="68"/>
      <c r="G86" s="68"/>
      <c r="H86" s="69"/>
      <c r="I86" s="32"/>
    </row>
    <row r="87" spans="1:9" ht="14.25">
      <c r="A87" s="31"/>
      <c r="B87" s="37" t="s">
        <v>82</v>
      </c>
      <c r="C87" s="52" t="str">
        <f aca="true" t="shared" si="21" ref="C87:H87">IF(C6=0," ",C70/SQRT(C76))</f>
        <v> </v>
      </c>
      <c r="D87" s="52" t="str">
        <f t="shared" si="21"/>
        <v> </v>
      </c>
      <c r="E87" s="52" t="str">
        <f t="shared" si="21"/>
        <v> </v>
      </c>
      <c r="F87" s="52" t="str">
        <f t="shared" si="21"/>
        <v> </v>
      </c>
      <c r="G87" s="52" t="str">
        <f t="shared" si="21"/>
        <v> </v>
      </c>
      <c r="H87" s="52" t="str">
        <f t="shared" si="21"/>
        <v> </v>
      </c>
      <c r="I87" s="32"/>
    </row>
    <row r="88" spans="1:9" ht="14.25">
      <c r="A88" s="44"/>
      <c r="B88" s="37" t="s">
        <v>83</v>
      </c>
      <c r="C88" s="53" t="str">
        <f aca="true" t="shared" si="22" ref="C88:H88">IF(C6=0," ",SQRT((6*C76*(C76-1))/((C76-2)*(C76+1)*(C76+3))))</f>
        <v> </v>
      </c>
      <c r="D88" s="53" t="str">
        <f t="shared" si="22"/>
        <v> </v>
      </c>
      <c r="E88" s="53" t="str">
        <f t="shared" si="22"/>
        <v> </v>
      </c>
      <c r="F88" s="53" t="str">
        <f t="shared" si="22"/>
        <v> </v>
      </c>
      <c r="G88" s="53" t="str">
        <f t="shared" si="22"/>
        <v> </v>
      </c>
      <c r="H88" s="53" t="str">
        <f t="shared" si="22"/>
        <v> </v>
      </c>
      <c r="I88" s="32"/>
    </row>
    <row r="89" spans="1:9" ht="14.25">
      <c r="A89" s="44"/>
      <c r="B89" s="37" t="s">
        <v>84</v>
      </c>
      <c r="C89" s="53" t="str">
        <f aca="true" t="shared" si="23" ref="C89:H89">IF(C6=0," ",2*C88*SQRT((POWER(C76,2)-1)/((C76-3)*(C76+5))))</f>
        <v> </v>
      </c>
      <c r="D89" s="53" t="str">
        <f t="shared" si="23"/>
        <v> </v>
      </c>
      <c r="E89" s="53" t="str">
        <f t="shared" si="23"/>
        <v> </v>
      </c>
      <c r="F89" s="53" t="str">
        <f t="shared" si="23"/>
        <v> </v>
      </c>
      <c r="G89" s="53" t="str">
        <f t="shared" si="23"/>
        <v> </v>
      </c>
      <c r="H89" s="53" t="str">
        <f t="shared" si="23"/>
        <v> </v>
      </c>
      <c r="I89" s="32"/>
    </row>
    <row r="90" spans="1:9" ht="14.25">
      <c r="A90" s="44"/>
      <c r="B90" s="47" t="s">
        <v>77</v>
      </c>
      <c r="C90" s="53" t="str">
        <f aca="true" t="shared" si="24" ref="C90:H90">IF(C6=0," ",C73/C88)</f>
        <v> </v>
      </c>
      <c r="D90" s="53" t="str">
        <f t="shared" si="24"/>
        <v> </v>
      </c>
      <c r="E90" s="53" t="str">
        <f t="shared" si="24"/>
        <v> </v>
      </c>
      <c r="F90" s="53" t="str">
        <f t="shared" si="24"/>
        <v> </v>
      </c>
      <c r="G90" s="53" t="str">
        <f t="shared" si="24"/>
        <v> </v>
      </c>
      <c r="H90" s="53" t="str">
        <f t="shared" si="24"/>
        <v> </v>
      </c>
      <c r="I90" s="32"/>
    </row>
    <row r="91" spans="1:9" ht="14.25">
      <c r="A91" s="44"/>
      <c r="B91" s="47" t="s">
        <v>78</v>
      </c>
      <c r="C91" s="53" t="str">
        <f aca="true" t="shared" si="25" ref="C91:H91">IF(C6=0," ",C72/C89)</f>
        <v> </v>
      </c>
      <c r="D91" s="53" t="str">
        <f t="shared" si="25"/>
        <v> </v>
      </c>
      <c r="E91" s="53" t="str">
        <f t="shared" si="25"/>
        <v> </v>
      </c>
      <c r="F91" s="53" t="str">
        <f t="shared" si="25"/>
        <v> </v>
      </c>
      <c r="G91" s="53" t="str">
        <f t="shared" si="25"/>
        <v> </v>
      </c>
      <c r="H91" s="53" t="str">
        <f t="shared" si="25"/>
        <v> </v>
      </c>
      <c r="I91" s="32"/>
    </row>
    <row r="92" spans="1:9" ht="14.25" hidden="1">
      <c r="A92" s="44"/>
      <c r="B92" s="54"/>
      <c r="C92" s="54"/>
      <c r="D92" s="54"/>
      <c r="E92" s="54"/>
      <c r="F92" s="54"/>
      <c r="G92" s="54"/>
      <c r="H92" s="54"/>
      <c r="I92" s="32"/>
    </row>
    <row r="93" spans="1:9" ht="14.25" hidden="1">
      <c r="A93" s="44"/>
      <c r="B93" s="54"/>
      <c r="C93" s="56" t="str">
        <f aca="true" t="shared" si="26" ref="C93:H94">IF(C90&gt;-1.96,IF(C90&lt;1.96,"ND","NND"),"NND")</f>
        <v>NND</v>
      </c>
      <c r="D93" s="56" t="str">
        <f t="shared" si="26"/>
        <v>NND</v>
      </c>
      <c r="E93" s="56" t="str">
        <f t="shared" si="26"/>
        <v>NND</v>
      </c>
      <c r="F93" s="56" t="str">
        <f t="shared" si="26"/>
        <v>NND</v>
      </c>
      <c r="G93" s="56" t="str">
        <f t="shared" si="26"/>
        <v>NND</v>
      </c>
      <c r="H93" s="56" t="str">
        <f t="shared" si="26"/>
        <v>NND</v>
      </c>
      <c r="I93" s="32"/>
    </row>
    <row r="94" spans="1:9" ht="14.25" hidden="1">
      <c r="A94" s="44"/>
      <c r="B94" s="54"/>
      <c r="C94" s="56" t="str">
        <f t="shared" si="26"/>
        <v>NND</v>
      </c>
      <c r="D94" s="56" t="str">
        <f t="shared" si="26"/>
        <v>NND</v>
      </c>
      <c r="E94" s="56" t="str">
        <f t="shared" si="26"/>
        <v>NND</v>
      </c>
      <c r="F94" s="56" t="str">
        <f t="shared" si="26"/>
        <v>NND</v>
      </c>
      <c r="G94" s="56" t="str">
        <f t="shared" si="26"/>
        <v>NND</v>
      </c>
      <c r="H94" s="56" t="str">
        <f t="shared" si="26"/>
        <v>NND</v>
      </c>
      <c r="I94" s="32"/>
    </row>
    <row r="95" spans="1:9" ht="14.25" hidden="1">
      <c r="A95" s="44"/>
      <c r="B95" s="54"/>
      <c r="C95" s="54"/>
      <c r="D95" s="54"/>
      <c r="E95" s="54"/>
      <c r="F95" s="54"/>
      <c r="G95" s="54"/>
      <c r="H95" s="54"/>
      <c r="I95" s="32"/>
    </row>
    <row r="96" spans="1:9" ht="14.25">
      <c r="A96" s="44"/>
      <c r="B96" s="54"/>
      <c r="C96" s="56" t="str">
        <f aca="true" t="shared" si="27" ref="C96:H96">IF(C87=" "," ",IF(C93="ND",IF(C94="ND","ND"," NND"),"NND"))</f>
        <v> </v>
      </c>
      <c r="D96" s="56" t="str">
        <f t="shared" si="27"/>
        <v> </v>
      </c>
      <c r="E96" s="56" t="str">
        <f t="shared" si="27"/>
        <v> </v>
      </c>
      <c r="F96" s="56" t="str">
        <f t="shared" si="27"/>
        <v> </v>
      </c>
      <c r="G96" s="56" t="str">
        <f t="shared" si="27"/>
        <v> </v>
      </c>
      <c r="H96" s="56" t="str">
        <f t="shared" si="27"/>
        <v> </v>
      </c>
      <c r="I96" s="32"/>
    </row>
    <row r="97" spans="1:9" ht="14.25">
      <c r="A97" s="44"/>
      <c r="B97" s="54"/>
      <c r="C97" s="54"/>
      <c r="D97" s="54"/>
      <c r="E97" s="54"/>
      <c r="F97" s="54"/>
      <c r="G97" s="54"/>
      <c r="H97" s="54"/>
      <c r="I97" s="32"/>
    </row>
    <row r="98" spans="1:9" ht="14.25">
      <c r="A98" s="44"/>
      <c r="B98" s="54"/>
      <c r="C98" s="57" t="s">
        <v>79</v>
      </c>
      <c r="D98" s="54"/>
      <c r="E98" s="54"/>
      <c r="F98" s="54"/>
      <c r="G98" s="54"/>
      <c r="H98" s="54"/>
      <c r="I98" s="32"/>
    </row>
    <row r="99" spans="1:9" ht="14.25">
      <c r="A99" s="44"/>
      <c r="B99" s="54"/>
      <c r="C99" s="54" t="s">
        <v>80</v>
      </c>
      <c r="D99" s="54"/>
      <c r="E99" s="54"/>
      <c r="F99" s="54"/>
      <c r="G99" s="65"/>
      <c r="H99" s="54"/>
      <c r="I99" s="32"/>
    </row>
    <row r="100" spans="1:9" ht="14.25">
      <c r="A100" s="44"/>
      <c r="B100" s="54"/>
      <c r="C100" s="54"/>
      <c r="D100" s="54"/>
      <c r="E100" s="54"/>
      <c r="F100" s="54"/>
      <c r="G100" s="65" t="s">
        <v>94</v>
      </c>
      <c r="H100" s="54"/>
      <c r="I100" s="32"/>
    </row>
    <row r="101" spans="1:9" ht="14.25">
      <c r="A101" s="45"/>
      <c r="B101" s="58" t="s">
        <v>85</v>
      </c>
      <c r="C101" s="66" t="s">
        <v>93</v>
      </c>
      <c r="D101" s="62"/>
      <c r="E101" s="58"/>
      <c r="F101" s="58"/>
      <c r="G101" s="58"/>
      <c r="H101" s="58"/>
      <c r="I101" s="33"/>
    </row>
  </sheetData>
  <sheetProtection password="B2BA" sheet="1"/>
  <mergeCells count="5">
    <mergeCell ref="B66:H66"/>
    <mergeCell ref="B80:H80"/>
    <mergeCell ref="A1:H1"/>
    <mergeCell ref="B56:G56"/>
    <mergeCell ref="B86:H86"/>
  </mergeCells>
  <printOptions/>
  <pageMargins left="0.7" right="0.7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G23" sqref="G23"/>
    </sheetView>
  </sheetViews>
  <sheetFormatPr defaultColWidth="9.140625" defaultRowHeight="15"/>
  <cols>
    <col min="5" max="5" width="10.7109375" style="0" bestFit="1" customWidth="1"/>
  </cols>
  <sheetData>
    <row r="1" spans="2:5" ht="15">
      <c r="B1" s="60" t="s">
        <v>87</v>
      </c>
      <c r="C1" s="60" t="s">
        <v>88</v>
      </c>
      <c r="D1" s="60" t="s">
        <v>89</v>
      </c>
      <c r="E1" s="60" t="s">
        <v>90</v>
      </c>
    </row>
    <row r="2" spans="2:5" ht="14.25">
      <c r="B2" s="60">
        <v>25</v>
      </c>
      <c r="C2" s="60">
        <v>86</v>
      </c>
      <c r="D2" s="60">
        <v>66</v>
      </c>
      <c r="E2" s="61">
        <v>186.49</v>
      </c>
    </row>
    <row r="3" spans="2:5" ht="14.25">
      <c r="B3" s="60">
        <v>24.9</v>
      </c>
      <c r="C3" s="60">
        <v>84</v>
      </c>
      <c r="D3" s="60">
        <v>66</v>
      </c>
      <c r="E3" s="61">
        <v>124.34</v>
      </c>
    </row>
    <row r="4" spans="2:5" ht="14.25">
      <c r="B4" s="60">
        <v>25.4</v>
      </c>
      <c r="C4" s="60">
        <v>77</v>
      </c>
      <c r="D4" s="60">
        <v>55</v>
      </c>
      <c r="E4" s="61">
        <v>98.79</v>
      </c>
    </row>
    <row r="5" spans="2:5" ht="14.25">
      <c r="B5" s="60">
        <v>24.4</v>
      </c>
      <c r="C5" s="60">
        <v>82</v>
      </c>
      <c r="D5" s="60">
        <v>62</v>
      </c>
      <c r="E5" s="61">
        <v>118.88</v>
      </c>
    </row>
    <row r="6" spans="2:5" ht="14.25">
      <c r="B6" s="60">
        <v>22.9</v>
      </c>
      <c r="C6" s="60">
        <v>79</v>
      </c>
      <c r="D6" s="60">
        <v>53</v>
      </c>
      <c r="E6" s="61">
        <v>71.88</v>
      </c>
    </row>
    <row r="7" spans="2:5" ht="14.25">
      <c r="B7" s="60">
        <v>7.7</v>
      </c>
      <c r="C7" s="60">
        <v>86</v>
      </c>
      <c r="D7" s="60">
        <v>60</v>
      </c>
      <c r="E7" s="61">
        <v>111.96</v>
      </c>
    </row>
    <row r="8" spans="2:5" ht="14.25">
      <c r="B8" s="60">
        <v>25.1</v>
      </c>
      <c r="C8" s="60">
        <v>82</v>
      </c>
      <c r="D8" s="60">
        <v>58</v>
      </c>
      <c r="E8" s="61">
        <v>99.74</v>
      </c>
    </row>
    <row r="9" spans="2:5" ht="14.25">
      <c r="B9" s="60">
        <v>24.9</v>
      </c>
      <c r="C9" s="60">
        <v>83</v>
      </c>
      <c r="D9" s="60">
        <v>63</v>
      </c>
      <c r="E9" s="61">
        <v>115.2</v>
      </c>
    </row>
    <row r="10" spans="2:5" ht="14.25">
      <c r="B10" s="60">
        <v>24.9</v>
      </c>
      <c r="C10" s="60">
        <v>82</v>
      </c>
      <c r="D10" s="60">
        <v>63</v>
      </c>
      <c r="E10" s="61">
        <v>100.16</v>
      </c>
    </row>
    <row r="11" spans="2:5" ht="14.25">
      <c r="B11" s="60">
        <v>24.9</v>
      </c>
      <c r="C11" s="60">
        <v>78</v>
      </c>
      <c r="D11" s="60">
        <v>56</v>
      </c>
      <c r="E11" s="61">
        <v>62.38</v>
      </c>
    </row>
    <row r="12" spans="2:5" ht="14.25">
      <c r="B12" s="60">
        <v>24.3</v>
      </c>
      <c r="C12" s="60">
        <v>85</v>
      </c>
      <c r="D12" s="60">
        <v>67</v>
      </c>
      <c r="E12" s="61">
        <v>154.4</v>
      </c>
    </row>
    <row r="13" spans="2:5" ht="14.25">
      <c r="B13" s="60">
        <v>24.6</v>
      </c>
      <c r="C13" s="60">
        <v>79</v>
      </c>
      <c r="D13" s="60">
        <v>61</v>
      </c>
      <c r="E13" s="61">
        <v>112.71</v>
      </c>
    </row>
    <row r="14" spans="2:5" ht="14.25">
      <c r="B14" s="60">
        <v>24.3</v>
      </c>
      <c r="C14" s="60">
        <v>81</v>
      </c>
      <c r="D14" s="60">
        <v>58</v>
      </c>
      <c r="E14" s="61">
        <v>79.63</v>
      </c>
    </row>
    <row r="15" spans="2:5" ht="14.25">
      <c r="B15" s="60">
        <v>24.6</v>
      </c>
      <c r="C15" s="60">
        <v>81</v>
      </c>
      <c r="D15" s="60">
        <v>61</v>
      </c>
      <c r="E15" s="61">
        <v>125.59</v>
      </c>
    </row>
    <row r="16" spans="2:5" ht="14.25">
      <c r="B16" s="60">
        <v>24.1</v>
      </c>
      <c r="C16" s="60">
        <v>85</v>
      </c>
      <c r="D16" s="60">
        <v>64</v>
      </c>
      <c r="E16" s="61">
        <v>99.87</v>
      </c>
    </row>
    <row r="17" spans="2:5" ht="14.25">
      <c r="B17" s="60">
        <v>24.5</v>
      </c>
      <c r="C17" s="60">
        <v>84</v>
      </c>
      <c r="D17" s="60">
        <v>63</v>
      </c>
      <c r="E17" s="61">
        <v>143.56</v>
      </c>
    </row>
    <row r="18" spans="2:5" ht="14.25">
      <c r="B18" s="60">
        <v>24</v>
      </c>
      <c r="C18" s="60">
        <v>81</v>
      </c>
      <c r="D18" s="60">
        <v>61</v>
      </c>
      <c r="E18" s="61">
        <v>114.97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 S DHAKRE</cp:lastModifiedBy>
  <cp:lastPrinted>2015-04-12T09:59:19Z</cp:lastPrinted>
  <dcterms:created xsi:type="dcterms:W3CDTF">2014-08-24T15:13:04Z</dcterms:created>
  <dcterms:modified xsi:type="dcterms:W3CDTF">2020-03-19T16:06:32Z</dcterms:modified>
  <cp:category/>
  <cp:version/>
  <cp:contentType/>
  <cp:contentStatus/>
</cp:coreProperties>
</file>